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fp01\brukere$\birger.wallenius\1. Teknisk sektor organisering\1. Administrasjon Teknisk\Økonomi\Kommunale avgifter\"/>
    </mc:Choice>
  </mc:AlternateContent>
  <bookViews>
    <workbookView xWindow="0" yWindow="0" windowWidth="38370" windowHeight="1767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40" i="1" s="1"/>
  <c r="E25" i="1" s="1"/>
  <c r="B37" i="1"/>
  <c r="C37" i="1" s="1"/>
  <c r="C34" i="1"/>
  <c r="C35" i="1"/>
  <c r="E21" i="1" s="1"/>
  <c r="C36" i="1"/>
  <c r="C32" i="1"/>
  <c r="E24" i="1" l="1"/>
  <c r="E20" i="1"/>
  <c r="E26" i="1" l="1"/>
  <c r="E28" i="1"/>
  <c r="E29" i="1"/>
  <c r="E22" i="1"/>
  <c r="E30" i="1" l="1"/>
  <c r="H38" i="1" l="1"/>
  <c r="H28" i="1" s="1"/>
</calcChain>
</file>

<file path=xl/sharedStrings.xml><?xml version="1.0" encoding="utf-8"?>
<sst xmlns="http://schemas.openxmlformats.org/spreadsheetml/2006/main" count="45" uniqueCount="37">
  <si>
    <t>Har ikke kommunalt avløp</t>
  </si>
  <si>
    <t>Beregnet areal (BA)</t>
  </si>
  <si>
    <t>Se liste</t>
  </si>
  <si>
    <t>Antall boenheter</t>
  </si>
  <si>
    <t>Antall personer i husstanden (hele året)</t>
  </si>
  <si>
    <t>Stipulert forbruk</t>
  </si>
  <si>
    <t>Målt forbruk</t>
  </si>
  <si>
    <t>Vann - Årlig avgift</t>
  </si>
  <si>
    <t>Avløp - Årlig avgift</t>
  </si>
  <si>
    <t>Forskjell</t>
  </si>
  <si>
    <t>Sum</t>
  </si>
  <si>
    <t>Antatt forbruk m³ pr. person i året</t>
  </si>
  <si>
    <t>Vann fastledd</t>
  </si>
  <si>
    <t>Omregningsfaktor</t>
  </si>
  <si>
    <t>Kubikkmeterpris vann</t>
  </si>
  <si>
    <t>Kubikkmeterpris avløp</t>
  </si>
  <si>
    <t>Avløp fastledd</t>
  </si>
  <si>
    <t>Ikke avløp</t>
  </si>
  <si>
    <t>Måneder</t>
  </si>
  <si>
    <t>a</t>
  </si>
  <si>
    <t>b</t>
  </si>
  <si>
    <t>Hvis boligen benyttes hele året</t>
  </si>
  <si>
    <t>Hvis det fylles ut i a og b eller bare b er det b som legges til grunn for beregningen. Ferie er tatt med i beregningen på 60 m³ pr. år.</t>
  </si>
  <si>
    <t>60 m³ anses å være et gjennomsnitt pr. person</t>
  </si>
  <si>
    <t>Pensjonister bruker ned i 20 m³ pr. år mens ungdommer broker opp mot 100 m³ pr. år. Ferie er tatt med i beregningen på 60 m³ pr. år.</t>
  </si>
  <si>
    <t>Beregnet areal (BA) er Bruksareal (BRA) multiplisert med etasjetypefaktorer.</t>
  </si>
  <si>
    <t>En boenhet er en selvstendig enhet med egen inngang, stue, kjøkken, bad, WC og vaskerom.</t>
  </si>
  <si>
    <t>Det er ikke alle vannabonnentene som også har kommunalt avløp. Sett inn X hvis ikke.</t>
  </si>
  <si>
    <t>Eventuelt antall måneder pr. person pr. år</t>
  </si>
  <si>
    <t>m²</t>
  </si>
  <si>
    <t>stk</t>
  </si>
  <si>
    <t>mnd</t>
  </si>
  <si>
    <t>m³</t>
  </si>
  <si>
    <t>Med utgangspunkt i avgifter for 2023. Selve installasjonen er ikke tatt med i beregningen (koster fra ca kr. 1 000,- til kr 1 500,-).</t>
  </si>
  <si>
    <r>
      <t xml:space="preserve">Sett inn </t>
    </r>
    <r>
      <rPr>
        <sz val="11"/>
        <color theme="1"/>
        <rFont val="Calibri"/>
        <family val="2"/>
        <scheme val="minor"/>
      </rPr>
      <t>X hvis ikke</t>
    </r>
  </si>
  <si>
    <t>Regn ut om det lønner det seg å installere vannmåler i boligen din?</t>
  </si>
  <si>
    <t>Hvis boligen benyttes deler av året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</si>
</sst>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kr&quot;\ #,##0;[Red]\-&quot;kr&quot;\ #,##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2" borderId="28" xfId="0" applyFont="1" applyFill="1" applyBorder="1" applyAlignment="1" applyProtection="1">
      <alignment horizontal="right" vertical="center"/>
    </xf>
    <xf numFmtId="0" fontId="13" fillId="2" borderId="31" xfId="0" applyFont="1" applyFill="1" applyBorder="1" applyAlignment="1" applyProtection="1">
      <alignment horizontal="right" vertical="center"/>
    </xf>
    <xf numFmtId="0" fontId="12" fillId="2" borderId="11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0" fillId="3" borderId="0" xfId="0" applyFill="1" applyProtection="1"/>
    <xf numFmtId="0" fontId="4" fillId="3" borderId="0" xfId="0" applyFont="1" applyFill="1" applyProtection="1"/>
    <xf numFmtId="0" fontId="6" fillId="3" borderId="0" xfId="0" applyFont="1" applyFill="1" applyAlignment="1" applyProtection="1">
      <alignment horizontal="left"/>
    </xf>
    <xf numFmtId="0" fontId="4" fillId="3" borderId="2" xfId="0" applyFont="1" applyFill="1" applyBorder="1" applyProtection="1"/>
    <xf numFmtId="6" fontId="6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Protection="1"/>
    <xf numFmtId="0" fontId="4" fillId="3" borderId="7" xfId="0" applyFont="1" applyFill="1" applyBorder="1" applyProtection="1"/>
    <xf numFmtId="0" fontId="4" fillId="3" borderId="0" xfId="0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0" fontId="0" fillId="3" borderId="0" xfId="0" applyFont="1" applyFill="1" applyProtection="1"/>
    <xf numFmtId="0" fontId="6" fillId="3" borderId="25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Alignment="1" applyProtection="1">
      <alignment vertical="center"/>
    </xf>
    <xf numFmtId="0" fontId="0" fillId="3" borderId="0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left"/>
    </xf>
    <xf numFmtId="0" fontId="2" fillId="3" borderId="0" xfId="0" applyFont="1" applyFill="1" applyAlignment="1">
      <alignment horizontal="center"/>
    </xf>
    <xf numFmtId="0" fontId="11" fillId="3" borderId="0" xfId="0" applyFont="1" applyFill="1"/>
    <xf numFmtId="0" fontId="0" fillId="3" borderId="0" xfId="0" applyFill="1"/>
    <xf numFmtId="0" fontId="4" fillId="3" borderId="0" xfId="0" applyFont="1" applyFill="1"/>
    <xf numFmtId="0" fontId="6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8" fillId="3" borderId="0" xfId="0" applyFont="1" applyFill="1" applyAlignment="1">
      <alignment vertical="top" wrapText="1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29" xfId="0" applyFont="1" applyFill="1" applyBorder="1" applyAlignment="1" applyProtection="1">
      <alignment horizontal="center" vertical="center"/>
    </xf>
    <xf numFmtId="0" fontId="9" fillId="3" borderId="0" xfId="0" applyFont="1" applyFill="1" applyAlignment="1">
      <alignment horizontal="left" vertical="top" wrapText="1"/>
    </xf>
    <xf numFmtId="0" fontId="1" fillId="2" borderId="10" xfId="0" applyFont="1" applyFill="1" applyBorder="1" applyAlignment="1" applyProtection="1">
      <alignment horizontal="left"/>
    </xf>
    <xf numFmtId="0" fontId="1" fillId="2" borderId="26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 wrapText="1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6" fontId="3" fillId="3" borderId="6" xfId="0" applyNumberFormat="1" applyFont="1" applyFill="1" applyBorder="1" applyAlignment="1" applyProtection="1">
      <alignment horizontal="center"/>
    </xf>
    <xf numFmtId="6" fontId="3" fillId="3" borderId="8" xfId="0" applyNumberFormat="1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left" vertical="center" wrapText="1"/>
    </xf>
    <xf numFmtId="0" fontId="4" fillId="3" borderId="9" xfId="0" applyFont="1" applyFill="1" applyBorder="1" applyAlignment="1" applyProtection="1">
      <alignment horizontal="left" vertical="center" wrapText="1"/>
    </xf>
    <xf numFmtId="0" fontId="4" fillId="3" borderId="21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left"/>
    </xf>
    <xf numFmtId="6" fontId="4" fillId="3" borderId="6" xfId="0" applyNumberFormat="1" applyFont="1" applyFill="1" applyBorder="1" applyAlignment="1" applyProtection="1">
      <alignment horizontal="center"/>
    </xf>
    <xf numFmtId="6" fontId="4" fillId="3" borderId="8" xfId="0" applyNumberFormat="1" applyFont="1" applyFill="1" applyBorder="1" applyAlignment="1" applyProtection="1">
      <alignment horizontal="center"/>
    </xf>
    <xf numFmtId="6" fontId="4" fillId="3" borderId="1" xfId="0" applyNumberFormat="1" applyFont="1" applyFill="1" applyBorder="1" applyAlignment="1" applyProtection="1">
      <alignment horizontal="center"/>
    </xf>
    <xf numFmtId="6" fontId="4" fillId="3" borderId="3" xfId="0" applyNumberFormat="1" applyFont="1" applyFill="1" applyBorder="1" applyAlignment="1" applyProtection="1">
      <alignment horizontal="center"/>
    </xf>
    <xf numFmtId="6" fontId="4" fillId="3" borderId="4" xfId="0" applyNumberFormat="1" applyFont="1" applyFill="1" applyBorder="1" applyAlignment="1" applyProtection="1">
      <alignment horizontal="center"/>
    </xf>
    <xf numFmtId="6" fontId="4" fillId="3" borderId="5" xfId="0" applyNumberFormat="1" applyFont="1" applyFill="1" applyBorder="1" applyAlignment="1" applyProtection="1">
      <alignment horizontal="center"/>
    </xf>
    <xf numFmtId="6" fontId="3" fillId="3" borderId="1" xfId="0" applyNumberFormat="1" applyFont="1" applyFill="1" applyBorder="1" applyAlignment="1" applyProtection="1">
      <alignment horizontal="center"/>
    </xf>
    <xf numFmtId="6" fontId="3" fillId="3" borderId="3" xfId="0" applyNumberFormat="1" applyFont="1" applyFill="1" applyBorder="1" applyAlignment="1" applyProtection="1">
      <alignment horizontal="center"/>
    </xf>
    <xf numFmtId="6" fontId="3" fillId="3" borderId="4" xfId="0" applyNumberFormat="1" applyFont="1" applyFill="1" applyBorder="1" applyAlignment="1" applyProtection="1">
      <alignment horizontal="center"/>
    </xf>
    <xf numFmtId="6" fontId="3" fillId="3" borderId="5" xfId="0" applyNumberFormat="1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I21" sqref="I21"/>
    </sheetView>
  </sheetViews>
  <sheetFormatPr baseColWidth="10" defaultRowHeight="15" x14ac:dyDescent="0.25"/>
  <cols>
    <col min="1" max="1" width="2.85546875" style="6" customWidth="1"/>
    <col min="2" max="2" width="10.28515625" customWidth="1"/>
    <col min="3" max="3" width="28.140625" customWidth="1"/>
    <col min="4" max="4" width="2" style="3" customWidth="1"/>
    <col min="5" max="5" width="9.5703125" customWidth="1"/>
    <col min="6" max="6" width="2.85546875" customWidth="1"/>
    <col min="7" max="7" width="4.42578125" style="4" customWidth="1"/>
    <col min="8" max="8" width="42.5703125" bestFit="1" customWidth="1"/>
    <col min="9" max="9" width="21.42578125" style="1" customWidth="1"/>
  </cols>
  <sheetData>
    <row r="1" spans="1:9" ht="21" x14ac:dyDescent="0.35">
      <c r="A1" s="30"/>
      <c r="B1" s="31" t="s">
        <v>35</v>
      </c>
      <c r="C1" s="32"/>
      <c r="D1" s="33"/>
      <c r="E1" s="32"/>
      <c r="F1" s="32"/>
      <c r="G1" s="34"/>
      <c r="H1" s="32"/>
      <c r="I1" s="35"/>
    </row>
    <row r="2" spans="1:9" ht="31.5" customHeight="1" x14ac:dyDescent="0.25">
      <c r="A2" s="36"/>
      <c r="B2" s="39" t="s">
        <v>33</v>
      </c>
      <c r="C2" s="39"/>
      <c r="D2" s="39"/>
      <c r="E2" s="39"/>
      <c r="F2" s="39"/>
      <c r="G2" s="39"/>
      <c r="H2" s="39"/>
      <c r="I2" s="36"/>
    </row>
    <row r="3" spans="1:9" ht="7.5" customHeight="1" thickBot="1" x14ac:dyDescent="0.3">
      <c r="A3" s="12"/>
      <c r="B3" s="13"/>
      <c r="C3" s="13"/>
      <c r="D3" s="14"/>
      <c r="E3" s="13"/>
      <c r="F3" s="13"/>
      <c r="G3" s="15"/>
      <c r="H3" s="13"/>
      <c r="I3" s="11"/>
    </row>
    <row r="4" spans="1:9" ht="15" customHeight="1" thickBot="1" x14ac:dyDescent="0.3">
      <c r="A4" s="9">
        <v>1</v>
      </c>
      <c r="B4" s="40" t="s">
        <v>1</v>
      </c>
      <c r="C4" s="40"/>
      <c r="D4" s="41"/>
      <c r="E4" s="66">
        <v>120</v>
      </c>
      <c r="F4" s="67"/>
      <c r="G4" s="29" t="s">
        <v>29</v>
      </c>
      <c r="H4" s="22" t="s">
        <v>2</v>
      </c>
      <c r="I4" s="11"/>
    </row>
    <row r="5" spans="1:9" ht="15" customHeight="1" x14ac:dyDescent="0.25">
      <c r="A5" s="10"/>
      <c r="B5" s="42" t="s">
        <v>25</v>
      </c>
      <c r="C5" s="42"/>
      <c r="D5" s="42"/>
      <c r="E5" s="42"/>
      <c r="F5" s="42"/>
      <c r="G5" s="42"/>
      <c r="H5" s="42"/>
      <c r="I5" s="11"/>
    </row>
    <row r="6" spans="1:9" ht="7.5" customHeight="1" thickBot="1" x14ac:dyDescent="0.3">
      <c r="A6" s="10"/>
      <c r="B6" s="23"/>
      <c r="C6" s="23"/>
      <c r="D6" s="14"/>
      <c r="E6" s="28"/>
      <c r="F6" s="28"/>
      <c r="G6" s="21"/>
      <c r="H6" s="23"/>
      <c r="I6" s="11"/>
    </row>
    <row r="7" spans="1:9" ht="15" customHeight="1" thickBot="1" x14ac:dyDescent="0.3">
      <c r="A7" s="9">
        <v>2</v>
      </c>
      <c r="B7" s="40" t="s">
        <v>3</v>
      </c>
      <c r="C7" s="40"/>
      <c r="D7" s="41"/>
      <c r="E7" s="70">
        <v>1</v>
      </c>
      <c r="F7" s="71"/>
      <c r="G7" s="24" t="s">
        <v>30</v>
      </c>
      <c r="H7" s="22" t="s">
        <v>2</v>
      </c>
      <c r="I7" s="11"/>
    </row>
    <row r="8" spans="1:9" ht="15" customHeight="1" x14ac:dyDescent="0.25">
      <c r="A8" s="10"/>
      <c r="B8" s="42" t="s">
        <v>26</v>
      </c>
      <c r="C8" s="42"/>
      <c r="D8" s="42"/>
      <c r="E8" s="42"/>
      <c r="F8" s="42"/>
      <c r="G8" s="42"/>
      <c r="H8" s="42"/>
      <c r="I8" s="11"/>
    </row>
    <row r="9" spans="1:9" ht="7.5" customHeight="1" thickBot="1" x14ac:dyDescent="0.3">
      <c r="A9" s="10"/>
      <c r="B9" s="23"/>
      <c r="C9" s="23"/>
      <c r="D9" s="14"/>
      <c r="E9" s="27"/>
      <c r="F9" s="27"/>
      <c r="G9" s="15"/>
      <c r="H9" s="23"/>
      <c r="I9" s="11"/>
    </row>
    <row r="10" spans="1:9" ht="15" customHeight="1" x14ac:dyDescent="0.25">
      <c r="A10" s="37">
        <v>3</v>
      </c>
      <c r="B10" s="55" t="s">
        <v>4</v>
      </c>
      <c r="C10" s="55"/>
      <c r="D10" s="7" t="s">
        <v>19</v>
      </c>
      <c r="E10" s="68">
        <v>2</v>
      </c>
      <c r="F10" s="69"/>
      <c r="G10" s="24" t="s">
        <v>30</v>
      </c>
      <c r="H10" s="22" t="s">
        <v>21</v>
      </c>
      <c r="I10" s="46"/>
    </row>
    <row r="11" spans="1:9" ht="15" customHeight="1" thickBot="1" x14ac:dyDescent="0.3">
      <c r="A11" s="38"/>
      <c r="B11" s="45" t="s">
        <v>28</v>
      </c>
      <c r="C11" s="45"/>
      <c r="D11" s="8" t="s">
        <v>20</v>
      </c>
      <c r="E11" s="43"/>
      <c r="F11" s="44"/>
      <c r="G11" s="24" t="s">
        <v>31</v>
      </c>
      <c r="H11" s="22" t="s">
        <v>36</v>
      </c>
      <c r="I11" s="46"/>
    </row>
    <row r="12" spans="1:9" ht="30" customHeight="1" x14ac:dyDescent="0.25">
      <c r="A12" s="25"/>
      <c r="B12" s="42" t="s">
        <v>22</v>
      </c>
      <c r="C12" s="42"/>
      <c r="D12" s="42"/>
      <c r="E12" s="42"/>
      <c r="F12" s="42"/>
      <c r="G12" s="42"/>
      <c r="H12" s="42"/>
      <c r="I12" s="26"/>
    </row>
    <row r="13" spans="1:9" ht="7.5" customHeight="1" thickBot="1" x14ac:dyDescent="0.3">
      <c r="A13" s="10"/>
      <c r="B13" s="23"/>
      <c r="C13" s="23"/>
      <c r="D13" s="14"/>
      <c r="E13" s="27"/>
      <c r="F13" s="27"/>
      <c r="G13" s="15"/>
      <c r="H13" s="23"/>
      <c r="I13" s="11"/>
    </row>
    <row r="14" spans="1:9" ht="15" customHeight="1" thickBot="1" x14ac:dyDescent="0.3">
      <c r="A14" s="9">
        <v>4</v>
      </c>
      <c r="B14" s="40" t="s">
        <v>11</v>
      </c>
      <c r="C14" s="40"/>
      <c r="D14" s="41"/>
      <c r="E14" s="70">
        <v>60</v>
      </c>
      <c r="F14" s="71"/>
      <c r="G14" s="24" t="s">
        <v>32</v>
      </c>
      <c r="H14" s="22" t="s">
        <v>23</v>
      </c>
      <c r="I14" s="11"/>
    </row>
    <row r="15" spans="1:9" ht="30" customHeight="1" x14ac:dyDescent="0.25">
      <c r="A15" s="10"/>
      <c r="B15" s="42" t="s">
        <v>24</v>
      </c>
      <c r="C15" s="42"/>
      <c r="D15" s="42"/>
      <c r="E15" s="42"/>
      <c r="F15" s="42"/>
      <c r="G15" s="42"/>
      <c r="H15" s="42"/>
      <c r="I15" s="11"/>
    </row>
    <row r="16" spans="1:9" ht="7.5" customHeight="1" thickBot="1" x14ac:dyDescent="0.3">
      <c r="A16" s="10"/>
      <c r="B16" s="23"/>
      <c r="C16" s="23"/>
      <c r="D16" s="14"/>
      <c r="E16" s="23"/>
      <c r="F16" s="23"/>
      <c r="G16" s="15"/>
      <c r="H16" s="23"/>
      <c r="I16" s="11"/>
    </row>
    <row r="17" spans="1:9" ht="15" customHeight="1" thickBot="1" x14ac:dyDescent="0.3">
      <c r="A17" s="9">
        <v>5</v>
      </c>
      <c r="B17" s="40" t="s">
        <v>0</v>
      </c>
      <c r="C17" s="40"/>
      <c r="D17" s="40"/>
      <c r="E17" s="41"/>
      <c r="F17" s="2"/>
      <c r="G17" s="21"/>
      <c r="H17" s="22" t="s">
        <v>34</v>
      </c>
      <c r="I17" s="11"/>
    </row>
    <row r="18" spans="1:9" x14ac:dyDescent="0.25">
      <c r="A18" s="10"/>
      <c r="B18" s="42" t="s">
        <v>27</v>
      </c>
      <c r="C18" s="42"/>
      <c r="D18" s="42"/>
      <c r="E18" s="42"/>
      <c r="F18" s="42"/>
      <c r="G18" s="42"/>
      <c r="H18" s="42"/>
      <c r="I18" s="11"/>
    </row>
    <row r="19" spans="1:9" ht="7.5" customHeight="1" x14ac:dyDescent="0.25">
      <c r="A19" s="12"/>
      <c r="B19" s="13"/>
      <c r="C19" s="13"/>
      <c r="D19" s="14"/>
      <c r="E19" s="13"/>
      <c r="F19" s="13"/>
      <c r="G19" s="15"/>
      <c r="H19" s="13"/>
      <c r="I19" s="11"/>
    </row>
    <row r="20" spans="1:9" ht="15" customHeight="1" x14ac:dyDescent="0.25">
      <c r="A20" s="12"/>
      <c r="B20" s="52" t="s">
        <v>5</v>
      </c>
      <c r="C20" s="16" t="s">
        <v>7</v>
      </c>
      <c r="D20" s="16"/>
      <c r="E20" s="58">
        <f>(C32*E7)+((E4*B33)*C34)</f>
        <v>7720</v>
      </c>
      <c r="F20" s="59"/>
      <c r="G20" s="17"/>
      <c r="H20" s="13"/>
      <c r="I20" s="11"/>
    </row>
    <row r="21" spans="1:9" ht="15" customHeight="1" x14ac:dyDescent="0.25">
      <c r="A21" s="12"/>
      <c r="B21" s="53"/>
      <c r="C21" s="18" t="s">
        <v>8</v>
      </c>
      <c r="D21" s="18"/>
      <c r="E21" s="60">
        <f>((C35*E7)+((E4*B33)*C36))*C37</f>
        <v>4500</v>
      </c>
      <c r="F21" s="61"/>
      <c r="G21" s="17"/>
      <c r="H21" s="13"/>
      <c r="I21" s="11"/>
    </row>
    <row r="22" spans="1:9" ht="15" customHeight="1" x14ac:dyDescent="0.25">
      <c r="A22" s="12"/>
      <c r="B22" s="54"/>
      <c r="C22" s="19" t="s">
        <v>10</v>
      </c>
      <c r="D22" s="19"/>
      <c r="E22" s="56">
        <f>SUM(E20:F21)</f>
        <v>12220</v>
      </c>
      <c r="F22" s="57"/>
      <c r="G22" s="17"/>
      <c r="H22" s="13"/>
      <c r="I22" s="11"/>
    </row>
    <row r="23" spans="1:9" ht="7.5" customHeight="1" x14ac:dyDescent="0.25">
      <c r="A23" s="12"/>
      <c r="B23" s="20"/>
      <c r="C23" s="14"/>
      <c r="D23" s="14"/>
      <c r="E23" s="14"/>
      <c r="F23" s="14"/>
      <c r="G23" s="15"/>
      <c r="H23" s="13"/>
      <c r="I23" s="11"/>
    </row>
    <row r="24" spans="1:9" ht="15" customHeight="1" x14ac:dyDescent="0.25">
      <c r="A24" s="12"/>
      <c r="B24" s="52" t="s">
        <v>6</v>
      </c>
      <c r="C24" s="16" t="s">
        <v>7</v>
      </c>
      <c r="D24" s="16"/>
      <c r="E24" s="58">
        <f>(C32*E7)+(C40*C34*E14)</f>
        <v>7225</v>
      </c>
      <c r="F24" s="59"/>
      <c r="G24" s="17"/>
      <c r="H24" s="13"/>
      <c r="I24" s="11"/>
    </row>
    <row r="25" spans="1:9" ht="15" customHeight="1" x14ac:dyDescent="0.25">
      <c r="A25" s="12"/>
      <c r="B25" s="53"/>
      <c r="C25" s="18" t="s">
        <v>8</v>
      </c>
      <c r="D25" s="18"/>
      <c r="E25" s="60">
        <f>((C35*E7)+(C40*C36*E14))*C37</f>
        <v>4125</v>
      </c>
      <c r="F25" s="61"/>
      <c r="G25" s="17"/>
      <c r="H25" s="13"/>
      <c r="I25" s="11"/>
    </row>
    <row r="26" spans="1:9" ht="15" customHeight="1" x14ac:dyDescent="0.25">
      <c r="A26" s="12"/>
      <c r="B26" s="54"/>
      <c r="C26" s="19" t="s">
        <v>10</v>
      </c>
      <c r="D26" s="19"/>
      <c r="E26" s="56">
        <f>SUM(E24:F25)</f>
        <v>11350</v>
      </c>
      <c r="F26" s="57"/>
      <c r="G26" s="17"/>
      <c r="H26" s="13"/>
      <c r="I26" s="11"/>
    </row>
    <row r="27" spans="1:9" ht="7.5" customHeight="1" thickBot="1" x14ac:dyDescent="0.3">
      <c r="A27" s="12"/>
      <c r="B27" s="20"/>
      <c r="C27" s="14"/>
      <c r="D27" s="14"/>
      <c r="E27" s="14"/>
      <c r="F27" s="14"/>
      <c r="G27" s="15"/>
      <c r="H27" s="13"/>
      <c r="I27" s="11"/>
    </row>
    <row r="28" spans="1:9" ht="15" customHeight="1" thickTop="1" x14ac:dyDescent="0.25">
      <c r="A28" s="12"/>
      <c r="B28" s="52" t="s">
        <v>9</v>
      </c>
      <c r="C28" s="16" t="s">
        <v>7</v>
      </c>
      <c r="D28" s="16"/>
      <c r="E28" s="62">
        <f>E20-E24</f>
        <v>495</v>
      </c>
      <c r="F28" s="63"/>
      <c r="G28" s="17"/>
      <c r="H28" s="47" t="str">
        <f>H38</f>
        <v>Besparelse ved bruk av vannmåler</v>
      </c>
      <c r="I28" s="11"/>
    </row>
    <row r="29" spans="1:9" ht="15" customHeight="1" x14ac:dyDescent="0.25">
      <c r="A29" s="12"/>
      <c r="B29" s="53"/>
      <c r="C29" s="18" t="s">
        <v>8</v>
      </c>
      <c r="D29" s="18"/>
      <c r="E29" s="64">
        <f>E21-E25</f>
        <v>375</v>
      </c>
      <c r="F29" s="65"/>
      <c r="G29" s="17"/>
      <c r="H29" s="48"/>
      <c r="I29" s="11"/>
    </row>
    <row r="30" spans="1:9" ht="15" customHeight="1" thickBot="1" x14ac:dyDescent="0.3">
      <c r="A30" s="12"/>
      <c r="B30" s="54"/>
      <c r="C30" s="19" t="s">
        <v>10</v>
      </c>
      <c r="D30" s="19"/>
      <c r="E30" s="50">
        <f>SUM(E28:F29)</f>
        <v>870</v>
      </c>
      <c r="F30" s="51"/>
      <c r="G30" s="17"/>
      <c r="H30" s="49"/>
      <c r="I30" s="11"/>
    </row>
    <row r="31" spans="1:9" ht="112.5" customHeight="1" thickTop="1" x14ac:dyDescent="0.25">
      <c r="A31" s="12"/>
      <c r="B31" s="13"/>
      <c r="C31" s="13"/>
      <c r="D31" s="14"/>
      <c r="E31" s="13"/>
      <c r="F31" s="13"/>
      <c r="G31" s="15"/>
      <c r="H31" s="13"/>
      <c r="I31" s="11"/>
    </row>
    <row r="32" spans="1:9" hidden="1" x14ac:dyDescent="0.25">
      <c r="A32" s="5"/>
      <c r="B32">
        <v>3800</v>
      </c>
      <c r="C32">
        <f>B32*1.25</f>
        <v>4750</v>
      </c>
      <c r="H32" t="s">
        <v>12</v>
      </c>
    </row>
    <row r="33" spans="1:8" hidden="1" x14ac:dyDescent="0.25">
      <c r="A33" s="5"/>
      <c r="B33">
        <v>1.2</v>
      </c>
      <c r="H33" t="s">
        <v>13</v>
      </c>
    </row>
    <row r="34" spans="1:8" hidden="1" x14ac:dyDescent="0.25">
      <c r="A34" s="5"/>
      <c r="B34">
        <v>16.5</v>
      </c>
      <c r="C34">
        <f t="shared" ref="C34:C36" si="0">B34*1.25</f>
        <v>20.625</v>
      </c>
      <c r="H34" t="s">
        <v>14</v>
      </c>
    </row>
    <row r="35" spans="1:8" hidden="1" x14ac:dyDescent="0.25">
      <c r="A35" s="5"/>
      <c r="B35">
        <v>1800</v>
      </c>
      <c r="C35">
        <f t="shared" si="0"/>
        <v>2250</v>
      </c>
      <c r="H35" t="s">
        <v>16</v>
      </c>
    </row>
    <row r="36" spans="1:8" hidden="1" x14ac:dyDescent="0.25">
      <c r="A36" s="5"/>
      <c r="B36">
        <v>12.5</v>
      </c>
      <c r="C36">
        <f t="shared" si="0"/>
        <v>15.625</v>
      </c>
      <c r="H36" t="s">
        <v>15</v>
      </c>
    </row>
    <row r="37" spans="1:8" hidden="1" x14ac:dyDescent="0.25">
      <c r="A37" s="5"/>
      <c r="B37">
        <f>E17</f>
        <v>0</v>
      </c>
      <c r="C37">
        <f>IF(B37="x",0,1)</f>
        <v>1</v>
      </c>
      <c r="H37" t="s">
        <v>17</v>
      </c>
    </row>
    <row r="38" spans="1:8" hidden="1" x14ac:dyDescent="0.25">
      <c r="A38" s="5"/>
      <c r="H38" t="str">
        <f>IF(E30&gt;0,"Besparelse ved bruk av vannmåler","Tap ved bruk av vannmåler")</f>
        <v>Besparelse ved bruk av vannmåler</v>
      </c>
    </row>
    <row r="39" spans="1:8" hidden="1" x14ac:dyDescent="0.25">
      <c r="A39" s="5"/>
      <c r="C39">
        <f>E11/12</f>
        <v>0</v>
      </c>
      <c r="H39" t="s">
        <v>18</v>
      </c>
    </row>
    <row r="40" spans="1:8" hidden="1" x14ac:dyDescent="0.25">
      <c r="A40" s="5"/>
      <c r="C40">
        <f>IF(E11&gt;0,C39,E10)</f>
        <v>2</v>
      </c>
    </row>
    <row r="41" spans="1:8" x14ac:dyDescent="0.25">
      <c r="A41" s="5"/>
    </row>
    <row r="42" spans="1:8" x14ac:dyDescent="0.25">
      <c r="A42" s="5"/>
    </row>
    <row r="43" spans="1:8" x14ac:dyDescent="0.25">
      <c r="A43" s="5"/>
    </row>
  </sheetData>
  <mergeCells count="32">
    <mergeCell ref="E20:F20"/>
    <mergeCell ref="E21:F21"/>
    <mergeCell ref="B18:H18"/>
    <mergeCell ref="E11:F11"/>
    <mergeCell ref="B11:C11"/>
    <mergeCell ref="I10:I11"/>
    <mergeCell ref="H28:H30"/>
    <mergeCell ref="E30:F30"/>
    <mergeCell ref="B28:B30"/>
    <mergeCell ref="B24:B26"/>
    <mergeCell ref="B20:B22"/>
    <mergeCell ref="B10:C10"/>
    <mergeCell ref="E22:F22"/>
    <mergeCell ref="E24:F24"/>
    <mergeCell ref="E25:F25"/>
    <mergeCell ref="E28:F28"/>
    <mergeCell ref="E29:F29"/>
    <mergeCell ref="E26:F26"/>
    <mergeCell ref="A10:A11"/>
    <mergeCell ref="B2:H2"/>
    <mergeCell ref="B17:E17"/>
    <mergeCell ref="B4:D4"/>
    <mergeCell ref="B7:D7"/>
    <mergeCell ref="B14:D14"/>
    <mergeCell ref="B12:H12"/>
    <mergeCell ref="B15:H15"/>
    <mergeCell ref="B5:H5"/>
    <mergeCell ref="B8:H8"/>
    <mergeCell ref="E4:F4"/>
    <mergeCell ref="E10:F10"/>
    <mergeCell ref="E14:F14"/>
    <mergeCell ref="E7:F7"/>
  </mergeCells>
  <conditionalFormatting sqref="H28">
    <cfRule type="cellIs" dxfId="1" priority="1" operator="equal">
      <formula>"Tap ved bruk av vannmåler"</formula>
    </cfRule>
    <cfRule type="cellIs" dxfId="0" priority="2" operator="equal">
      <formula>"Besparelse ved bruk av vannmåler"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Lebesby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Birger Wallenius</dc:creator>
  <cp:lastModifiedBy>Birger Wallenius</cp:lastModifiedBy>
  <dcterms:created xsi:type="dcterms:W3CDTF">2022-12-29T09:14:21Z</dcterms:created>
  <dcterms:modified xsi:type="dcterms:W3CDTF">2022-12-30T08:39:30Z</dcterms:modified>
</cp:coreProperties>
</file>